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55" windowHeight="5445" activeTab="0"/>
  </bookViews>
  <sheets>
    <sheet name="Recap" sheetId="1" r:id="rId1"/>
  </sheets>
  <definedNames>
    <definedName name="_xlnm.Print_Area" localSheetId="0">'Recap'!$A$86:$D$97</definedName>
  </definedNames>
  <calcPr fullCalcOnLoad="1"/>
</workbook>
</file>

<file path=xl/sharedStrings.xml><?xml version="1.0" encoding="utf-8"?>
<sst xmlns="http://schemas.openxmlformats.org/spreadsheetml/2006/main" count="111" uniqueCount="41">
  <si>
    <t>REVENUES</t>
  </si>
  <si>
    <t>Amt Invoiced</t>
  </si>
  <si>
    <t>Amt Received</t>
  </si>
  <si>
    <t>Amt Owed</t>
  </si>
  <si>
    <t>Business</t>
  </si>
  <si>
    <t>ccTLD</t>
  </si>
  <si>
    <t>gTLD</t>
  </si>
  <si>
    <t>IP</t>
  </si>
  <si>
    <t>ISP</t>
  </si>
  <si>
    <t>NCDNHC</t>
  </si>
  <si>
    <t>Registrars</t>
  </si>
  <si>
    <t>Other Donations</t>
  </si>
  <si>
    <t>Interest</t>
  </si>
  <si>
    <t>1999 Total Contributions</t>
  </si>
  <si>
    <t>2000 Total Contributions</t>
  </si>
  <si>
    <t>2001 Total Contributions</t>
  </si>
  <si>
    <t>ccTLD interest penalty assessed from 2001</t>
  </si>
  <si>
    <t>NCDNHC interest penalty assessed from 2001</t>
  </si>
  <si>
    <t>2002 Total Contributions</t>
  </si>
  <si>
    <t>NCDNHC interest penalty assessed from 2002</t>
  </si>
  <si>
    <t>2003 Total Contributions</t>
  </si>
  <si>
    <t>EXPENSES 2000</t>
  </si>
  <si>
    <t>Paid</t>
  </si>
  <si>
    <t>Pending</t>
  </si>
  <si>
    <t>Total</t>
  </si>
  <si>
    <t>Bank Charges/Discounts</t>
  </si>
  <si>
    <t>External Consulting</t>
  </si>
  <si>
    <t>Scribing</t>
  </si>
  <si>
    <t>Secretariat Fees</t>
  </si>
  <si>
    <t>Secretariat Phone/Connectivity</t>
  </si>
  <si>
    <t>Secretariat Technical Services</t>
  </si>
  <si>
    <t>Secretariart Travel</t>
  </si>
  <si>
    <t>Telephone</t>
  </si>
  <si>
    <t>Webcasting</t>
  </si>
  <si>
    <t>EXPENSES 2001</t>
  </si>
  <si>
    <t>EXPENSES 2002</t>
  </si>
  <si>
    <t>Secretariat Travel</t>
  </si>
  <si>
    <t>EXPENSES 2003</t>
  </si>
  <si>
    <t>Total Contributions Received 1999-2003</t>
  </si>
  <si>
    <t>Total Expenses - Paid &amp; Pending</t>
  </si>
  <si>
    <t>Total Unencumbered 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</si>
</sst>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3" fillId="2" borderId="0" xfId="0" applyFont="1" applyFill="1" applyAlignment="1">
      <alignment/>
    </xf>
    <xf numFmtId="8" fontId="3" fillId="2" borderId="0" xfId="0" applyNumberFormat="1" applyFont="1" applyFill="1" applyAlignment="1">
      <alignment/>
    </xf>
    <xf numFmtId="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43">
      <selection activeCell="C54" sqref="C54"/>
    </sheetView>
  </sheetViews>
  <sheetFormatPr defaultColWidth="9.140625" defaultRowHeight="12.75"/>
  <cols>
    <col min="1" max="1" width="40.28125" style="0" bestFit="1" customWidth="1"/>
    <col min="2" max="2" width="11.7109375" style="0" bestFit="1" customWidth="1"/>
    <col min="3" max="3" width="12.421875" style="0" bestFit="1" customWidth="1"/>
    <col min="4" max="6" width="11.7109375" style="0" bestFit="1" customWidth="1"/>
    <col min="7" max="8" width="10.7109375" style="0" bestFit="1" customWidth="1"/>
    <col min="10" max="10" width="10.7109375" style="0" bestFit="1" customWidth="1"/>
    <col min="11" max="11" width="10.00390625" style="0" bestFit="1" customWidth="1"/>
  </cols>
  <sheetData>
    <row r="1" ht="12.75">
      <c r="A1" s="1" t="s">
        <v>0</v>
      </c>
    </row>
    <row r="2" spans="2:4" ht="12.75">
      <c r="B2" t="s">
        <v>1</v>
      </c>
      <c r="C2" t="s">
        <v>2</v>
      </c>
      <c r="D2" t="s">
        <v>3</v>
      </c>
    </row>
    <row r="3" spans="1:4" ht="12.75">
      <c r="A3" t="s">
        <v>4</v>
      </c>
      <c r="B3" s="2">
        <v>5000</v>
      </c>
      <c r="C3" s="2">
        <v>5000</v>
      </c>
      <c r="D3" s="2">
        <f aca="true" t="shared" si="0" ref="D3:D9">C3-B3</f>
        <v>0</v>
      </c>
    </row>
    <row r="4" spans="1:4" ht="12.75">
      <c r="A4" t="s">
        <v>5</v>
      </c>
      <c r="B4" s="2">
        <v>5000</v>
      </c>
      <c r="C4" s="2">
        <v>5000</v>
      </c>
      <c r="D4" s="2">
        <f t="shared" si="0"/>
        <v>0</v>
      </c>
    </row>
    <row r="5" spans="1:4" ht="12.75">
      <c r="A5" t="s">
        <v>6</v>
      </c>
      <c r="B5" s="2">
        <v>5000</v>
      </c>
      <c r="C5" s="2">
        <v>5000</v>
      </c>
      <c r="D5" s="2">
        <f t="shared" si="0"/>
        <v>0</v>
      </c>
    </row>
    <row r="6" spans="1:10" ht="12.75">
      <c r="A6" t="s">
        <v>7</v>
      </c>
      <c r="B6" s="2">
        <v>5000</v>
      </c>
      <c r="C6" s="2">
        <v>5000</v>
      </c>
      <c r="D6" s="2">
        <f t="shared" si="0"/>
        <v>0</v>
      </c>
      <c r="F6" s="2"/>
      <c r="H6" s="2"/>
      <c r="J6" s="2"/>
    </row>
    <row r="7" spans="1:4" ht="12.75">
      <c r="A7" t="s">
        <v>8</v>
      </c>
      <c r="B7" s="2">
        <v>5000</v>
      </c>
      <c r="C7" s="2">
        <v>5000</v>
      </c>
      <c r="D7" s="2">
        <f t="shared" si="0"/>
        <v>0</v>
      </c>
    </row>
    <row r="8" spans="1:4" ht="12.75">
      <c r="A8" t="s">
        <v>9</v>
      </c>
      <c r="B8" s="2">
        <v>5000</v>
      </c>
      <c r="C8" s="2">
        <v>5000</v>
      </c>
      <c r="D8" s="2">
        <f t="shared" si="0"/>
        <v>0</v>
      </c>
    </row>
    <row r="9" spans="1:4" ht="12.75">
      <c r="A9" t="s">
        <v>10</v>
      </c>
      <c r="B9" s="2">
        <v>5000</v>
      </c>
      <c r="C9" s="2">
        <v>5000</v>
      </c>
      <c r="D9" s="2">
        <f t="shared" si="0"/>
        <v>0</v>
      </c>
    </row>
    <row r="10" spans="1:4" ht="12.75">
      <c r="A10" t="s">
        <v>11</v>
      </c>
      <c r="B10" s="2">
        <v>0</v>
      </c>
      <c r="C10" s="2">
        <v>0</v>
      </c>
      <c r="D10" s="2"/>
    </row>
    <row r="11" spans="1:4" ht="12.75">
      <c r="A11" t="s">
        <v>12</v>
      </c>
      <c r="B11" s="2">
        <v>0</v>
      </c>
      <c r="C11" s="2">
        <v>0</v>
      </c>
      <c r="D11" s="2"/>
    </row>
    <row r="12" spans="1:4" ht="12.75">
      <c r="A12" s="1" t="s">
        <v>13</v>
      </c>
      <c r="B12" s="3">
        <f>SUM(B3:B11)</f>
        <v>35000</v>
      </c>
      <c r="C12" s="3">
        <f>SUM(C3:C11)</f>
        <v>35000</v>
      </c>
      <c r="D12" s="3">
        <f>SUM(D3:D11)</f>
        <v>0</v>
      </c>
    </row>
    <row r="13" s="4" customFormat="1" ht="12.75"/>
    <row r="14" spans="1:4" ht="12.75">
      <c r="A14" t="s">
        <v>4</v>
      </c>
      <c r="B14" s="2">
        <v>13642.86</v>
      </c>
      <c r="C14" s="2">
        <v>13642.86</v>
      </c>
      <c r="D14" s="2">
        <f>C14-B14</f>
        <v>0</v>
      </c>
    </row>
    <row r="15" spans="1:4" ht="12.75">
      <c r="A15" t="s">
        <v>5</v>
      </c>
      <c r="B15" s="2">
        <v>13642.86</v>
      </c>
      <c r="C15" s="2">
        <v>1252.59</v>
      </c>
      <c r="D15" s="5">
        <f>-(C15-B15)</f>
        <v>12390.27</v>
      </c>
    </row>
    <row r="16" spans="1:4" ht="12.75">
      <c r="A16" t="s">
        <v>6</v>
      </c>
      <c r="B16" s="2">
        <v>13642.86</v>
      </c>
      <c r="C16" s="2">
        <v>13642.86</v>
      </c>
      <c r="D16" s="2">
        <f>C16-B16</f>
        <v>0</v>
      </c>
    </row>
    <row r="17" spans="1:4" ht="12.75">
      <c r="A17" t="s">
        <v>7</v>
      </c>
      <c r="B17" s="2">
        <v>13642.86</v>
      </c>
      <c r="C17" s="2">
        <v>13642.86</v>
      </c>
      <c r="D17" s="2">
        <f>C17-B17</f>
        <v>0</v>
      </c>
    </row>
    <row r="18" spans="1:4" ht="12.75">
      <c r="A18" t="s">
        <v>8</v>
      </c>
      <c r="B18" s="2">
        <v>13642.86</v>
      </c>
      <c r="C18" s="2">
        <v>0</v>
      </c>
      <c r="D18" s="2">
        <f>-(C18-B18)</f>
        <v>13642.86</v>
      </c>
    </row>
    <row r="19" spans="1:4" ht="12.75">
      <c r="A19" t="s">
        <v>9</v>
      </c>
      <c r="B19" s="2">
        <v>13642.86</v>
      </c>
      <c r="C19" s="2">
        <v>0</v>
      </c>
      <c r="D19" s="2">
        <f>-(C19-B19)</f>
        <v>13642.86</v>
      </c>
    </row>
    <row r="20" spans="1:4" ht="12.75">
      <c r="A20" t="s">
        <v>10</v>
      </c>
      <c r="B20" s="2">
        <v>13642.86</v>
      </c>
      <c r="C20" s="2">
        <v>13642.86</v>
      </c>
      <c r="D20" s="2">
        <f>C20-B20</f>
        <v>0</v>
      </c>
    </row>
    <row r="21" spans="1:4" ht="12.75">
      <c r="A21" t="s">
        <v>11</v>
      </c>
      <c r="B21" s="2">
        <v>0</v>
      </c>
      <c r="C21" s="2">
        <v>9050</v>
      </c>
      <c r="D21" s="2"/>
    </row>
    <row r="22" spans="1:4" ht="12.75">
      <c r="A22" t="s">
        <v>12</v>
      </c>
      <c r="B22" s="2">
        <v>0</v>
      </c>
      <c r="C22" s="2">
        <v>0</v>
      </c>
      <c r="D22" s="2"/>
    </row>
    <row r="23" spans="1:5" ht="12.75">
      <c r="A23" s="1" t="s">
        <v>14</v>
      </c>
      <c r="B23" s="3">
        <f>SUM(B14:B22)</f>
        <v>95500.02</v>
      </c>
      <c r="C23" s="3">
        <f>SUM(C14:C22)</f>
        <v>64874.03</v>
      </c>
      <c r="D23" s="3">
        <f>SUM(D14:D22)</f>
        <v>39675.990000000005</v>
      </c>
      <c r="E23" s="2"/>
    </row>
    <row r="24" s="4" customFormat="1" ht="13.5" customHeight="1"/>
    <row r="25" spans="1:4" ht="12.75">
      <c r="A25" t="s">
        <v>4</v>
      </c>
      <c r="B25" s="2">
        <v>15371</v>
      </c>
      <c r="C25" s="2">
        <v>15371</v>
      </c>
      <c r="D25" s="2">
        <f>C25-B25</f>
        <v>0</v>
      </c>
    </row>
    <row r="26" spans="1:4" ht="12.75">
      <c r="A26" t="s">
        <v>5</v>
      </c>
      <c r="B26" s="2">
        <v>15371</v>
      </c>
      <c r="C26" s="2">
        <f>6876+40</f>
        <v>6916</v>
      </c>
      <c r="D26" s="2">
        <f>-(C26-B26)</f>
        <v>8455</v>
      </c>
    </row>
    <row r="27" spans="1:4" ht="12.75">
      <c r="A27" t="s">
        <v>6</v>
      </c>
      <c r="B27" s="2">
        <v>15371</v>
      </c>
      <c r="C27" s="2">
        <v>15371</v>
      </c>
      <c r="D27" s="2">
        <f>C27-B27</f>
        <v>0</v>
      </c>
    </row>
    <row r="28" spans="1:4" ht="12.75">
      <c r="A28" t="s">
        <v>7</v>
      </c>
      <c r="B28" s="2">
        <v>15371</v>
      </c>
      <c r="C28" s="2">
        <v>15371</v>
      </c>
      <c r="D28" s="2">
        <f>C28-B28</f>
        <v>0</v>
      </c>
    </row>
    <row r="29" spans="1:7" ht="12.75">
      <c r="A29" t="s">
        <v>8</v>
      </c>
      <c r="B29" s="2">
        <v>15371</v>
      </c>
      <c r="C29" s="2">
        <v>15371</v>
      </c>
      <c r="D29" s="2">
        <f>C29-B29</f>
        <v>0</v>
      </c>
      <c r="G29" s="2"/>
    </row>
    <row r="30" spans="1:4" ht="12.75">
      <c r="A30" t="s">
        <v>9</v>
      </c>
      <c r="B30" s="2">
        <v>15371</v>
      </c>
      <c r="C30" s="2">
        <v>6275</v>
      </c>
      <c r="D30" s="2">
        <f>-(C30-B30)</f>
        <v>9096</v>
      </c>
    </row>
    <row r="31" spans="1:4" ht="12.75">
      <c r="A31" t="s">
        <v>10</v>
      </c>
      <c r="B31" s="2">
        <v>15371</v>
      </c>
      <c r="C31" s="2">
        <v>15371</v>
      </c>
      <c r="D31" s="2">
        <f>-(C31-B31)</f>
        <v>0</v>
      </c>
    </row>
    <row r="32" spans="1:4" ht="12.75">
      <c r="A32" t="s">
        <v>11</v>
      </c>
      <c r="B32" s="2">
        <v>0</v>
      </c>
      <c r="C32" s="2">
        <v>0</v>
      </c>
      <c r="D32" s="2"/>
    </row>
    <row r="33" spans="1:4" ht="12.75">
      <c r="A33" t="s">
        <v>12</v>
      </c>
      <c r="B33" s="2">
        <v>0</v>
      </c>
      <c r="C33" s="2">
        <v>3584.11</v>
      </c>
      <c r="D33" s="2"/>
    </row>
    <row r="34" spans="1:5" ht="12.75">
      <c r="A34" s="1" t="s">
        <v>15</v>
      </c>
      <c r="B34" s="3">
        <f>SUM(B25:B33)</f>
        <v>107597</v>
      </c>
      <c r="C34" s="3">
        <f>SUM(C25:C33)</f>
        <v>93630.11</v>
      </c>
      <c r="D34" s="3">
        <f>SUM(D25:D33)</f>
        <v>17551</v>
      </c>
      <c r="E34" s="2"/>
    </row>
    <row r="35" s="4" customFormat="1" ht="12.75"/>
    <row r="36" spans="1:5" s="6" customFormat="1" ht="12.75">
      <c r="A36" t="s">
        <v>4</v>
      </c>
      <c r="B36" s="2">
        <v>13994</v>
      </c>
      <c r="C36" s="2">
        <v>13994</v>
      </c>
      <c r="D36" s="2">
        <f>-(C36-B36)</f>
        <v>0</v>
      </c>
      <c r="E36"/>
    </row>
    <row r="37" spans="1:5" s="6" customFormat="1" ht="12.75">
      <c r="A37" t="s">
        <v>5</v>
      </c>
      <c r="B37" s="2">
        <v>13994</v>
      </c>
      <c r="C37" s="2">
        <f>2000+4701.15</f>
        <v>6701.15</v>
      </c>
      <c r="D37" s="2">
        <f>-(C37-B37)</f>
        <v>7292.85</v>
      </c>
      <c r="E37"/>
    </row>
    <row r="38" spans="1:5" s="6" customFormat="1" ht="12.75">
      <c r="A38" t="s">
        <v>16</v>
      </c>
      <c r="B38" s="2">
        <v>1049.5</v>
      </c>
      <c r="C38" s="2">
        <v>0</v>
      </c>
      <c r="D38" s="2">
        <f>SUM(B38:C38)</f>
        <v>1049.5</v>
      </c>
      <c r="E38"/>
    </row>
    <row r="39" spans="1:5" s="6" customFormat="1" ht="12.75">
      <c r="A39" t="s">
        <v>6</v>
      </c>
      <c r="B39" s="2">
        <v>13994</v>
      </c>
      <c r="C39" s="2">
        <v>13994</v>
      </c>
      <c r="D39" s="2">
        <f>-(C39-B39)</f>
        <v>0</v>
      </c>
      <c r="E39"/>
    </row>
    <row r="40" spans="1:5" s="6" customFormat="1" ht="12.75">
      <c r="A40" t="s">
        <v>7</v>
      </c>
      <c r="B40" s="2">
        <v>13994</v>
      </c>
      <c r="C40" s="2">
        <v>13994</v>
      </c>
      <c r="D40" s="2">
        <f>-(C40-B40)</f>
        <v>0</v>
      </c>
      <c r="E40"/>
    </row>
    <row r="41" spans="1:5" s="6" customFormat="1" ht="12.75">
      <c r="A41" t="s">
        <v>8</v>
      </c>
      <c r="B41" s="2">
        <v>13994</v>
      </c>
      <c r="C41" s="2">
        <v>0</v>
      </c>
      <c r="D41" s="2">
        <f>-(C41-B41)</f>
        <v>13994</v>
      </c>
      <c r="E41" s="2"/>
    </row>
    <row r="42" spans="1:5" s="6" customFormat="1" ht="12.75">
      <c r="A42" t="s">
        <v>9</v>
      </c>
      <c r="B42" s="2">
        <v>13994</v>
      </c>
      <c r="C42" s="2">
        <v>100</v>
      </c>
      <c r="D42" s="2">
        <f>-(C42-B42)</f>
        <v>13894</v>
      </c>
      <c r="E42"/>
    </row>
    <row r="43" spans="1:5" s="6" customFormat="1" ht="12.75">
      <c r="A43" t="s">
        <v>17</v>
      </c>
      <c r="B43" s="2">
        <v>949.6</v>
      </c>
      <c r="C43" s="2">
        <v>0</v>
      </c>
      <c r="D43" s="2">
        <f>SUM(B43:C43)</f>
        <v>949.6</v>
      </c>
      <c r="E43"/>
    </row>
    <row r="44" spans="1:5" s="6" customFormat="1" ht="12.75">
      <c r="A44" t="s">
        <v>10</v>
      </c>
      <c r="B44" s="2">
        <v>13994</v>
      </c>
      <c r="C44" s="2">
        <v>13994</v>
      </c>
      <c r="D44" s="2">
        <f>-(C44-B44)</f>
        <v>0</v>
      </c>
      <c r="E44"/>
    </row>
    <row r="45" spans="1:5" s="6" customFormat="1" ht="12.75">
      <c r="A45" t="s">
        <v>11</v>
      </c>
      <c r="B45" s="2">
        <v>0</v>
      </c>
      <c r="C45" s="2">
        <v>0</v>
      </c>
      <c r="D45" s="2">
        <f>SUM(B45:C45)</f>
        <v>0</v>
      </c>
      <c r="E45"/>
    </row>
    <row r="46" spans="1:5" s="6" customFormat="1" ht="12.75">
      <c r="A46" t="s">
        <v>12</v>
      </c>
      <c r="B46" s="2">
        <v>0</v>
      </c>
      <c r="C46" s="2">
        <v>2113.99</v>
      </c>
      <c r="D46" s="2"/>
      <c r="E46"/>
    </row>
    <row r="47" spans="1:6" s="6" customFormat="1" ht="12.75">
      <c r="A47" s="1" t="s">
        <v>18</v>
      </c>
      <c r="B47" s="3">
        <f>SUM(B36:B46)</f>
        <v>99957.1</v>
      </c>
      <c r="C47" s="3">
        <f>SUM(C36:C46)</f>
        <v>64891.14</v>
      </c>
      <c r="D47" s="3">
        <f>SUM(D36:D46)</f>
        <v>37179.95</v>
      </c>
      <c r="E47" s="2"/>
      <c r="F47" s="7"/>
    </row>
    <row r="48" spans="1:6" s="4" customFormat="1" ht="12.75">
      <c r="A48" s="8"/>
      <c r="B48" s="9"/>
      <c r="C48" s="9"/>
      <c r="D48" s="9"/>
      <c r="E48" s="10"/>
      <c r="F48" s="10"/>
    </row>
    <row r="49" spans="1:6" s="6" customFormat="1" ht="12.75">
      <c r="A49" t="s">
        <v>4</v>
      </c>
      <c r="B49" s="2">
        <v>4950</v>
      </c>
      <c r="C49" s="2">
        <v>4950</v>
      </c>
      <c r="D49" s="2">
        <f>-(C49-B49)</f>
        <v>0</v>
      </c>
      <c r="E49" s="2"/>
      <c r="F49" s="7"/>
    </row>
    <row r="50" spans="1:6" s="6" customFormat="1" ht="12.75">
      <c r="A50" t="s">
        <v>6</v>
      </c>
      <c r="B50" s="2">
        <v>4950</v>
      </c>
      <c r="C50" s="2">
        <v>4950</v>
      </c>
      <c r="D50" s="2">
        <f>-(C50-B50)</f>
        <v>0</v>
      </c>
      <c r="E50" s="2"/>
      <c r="F50" s="7"/>
    </row>
    <row r="51" spans="1:6" s="6" customFormat="1" ht="12.75">
      <c r="A51" t="s">
        <v>7</v>
      </c>
      <c r="B51" s="2">
        <v>4950</v>
      </c>
      <c r="C51" s="2">
        <v>0</v>
      </c>
      <c r="D51" s="2">
        <f>-(C51-B51)</f>
        <v>4950</v>
      </c>
      <c r="E51" s="2"/>
      <c r="F51" s="7"/>
    </row>
    <row r="52" spans="1:6" s="6" customFormat="1" ht="12.75">
      <c r="A52" t="s">
        <v>8</v>
      </c>
      <c r="B52" s="2">
        <v>4950</v>
      </c>
      <c r="C52" s="2">
        <v>4950</v>
      </c>
      <c r="D52" s="2">
        <f>-(C52-B52)</f>
        <v>0</v>
      </c>
      <c r="E52" s="2"/>
      <c r="F52" s="7"/>
    </row>
    <row r="53" spans="1:6" s="6" customFormat="1" ht="12.75">
      <c r="A53" t="s">
        <v>9</v>
      </c>
      <c r="B53" s="2">
        <v>4950</v>
      </c>
      <c r="C53" s="2">
        <v>0</v>
      </c>
      <c r="D53" s="2">
        <f>-(C53-B53)</f>
        <v>4950</v>
      </c>
      <c r="E53" s="2"/>
      <c r="F53" s="7"/>
    </row>
    <row r="54" spans="1:6" s="6" customFormat="1" ht="12.75">
      <c r="A54" t="s">
        <v>19</v>
      </c>
      <c r="B54" s="2"/>
      <c r="C54" s="2">
        <v>0</v>
      </c>
      <c r="D54" s="2">
        <f>SUM(B54:C54)</f>
        <v>0</v>
      </c>
      <c r="E54" s="2"/>
      <c r="F54" s="7"/>
    </row>
    <row r="55" spans="1:6" s="6" customFormat="1" ht="12.75">
      <c r="A55" t="s">
        <v>10</v>
      </c>
      <c r="B55" s="2">
        <v>4950</v>
      </c>
      <c r="C55" s="2">
        <v>4950</v>
      </c>
      <c r="D55" s="2">
        <f>-(C55-B55)</f>
        <v>0</v>
      </c>
      <c r="E55" s="2"/>
      <c r="F55" s="7"/>
    </row>
    <row r="56" spans="1:6" s="6" customFormat="1" ht="12.75">
      <c r="A56" t="s">
        <v>11</v>
      </c>
      <c r="B56" s="2">
        <v>0</v>
      </c>
      <c r="C56" s="2">
        <v>50</v>
      </c>
      <c r="D56" s="2"/>
      <c r="E56" s="2"/>
      <c r="F56" s="7"/>
    </row>
    <row r="57" spans="1:6" s="6" customFormat="1" ht="12.75">
      <c r="A57" t="s">
        <v>12</v>
      </c>
      <c r="B57" s="2">
        <v>0</v>
      </c>
      <c r="C57" s="2">
        <f>195.97+79.37</f>
        <v>275.34000000000003</v>
      </c>
      <c r="D57" s="2"/>
      <c r="E57" s="2"/>
      <c r="F57" s="7"/>
    </row>
    <row r="58" spans="1:6" s="6" customFormat="1" ht="12.75">
      <c r="A58" s="1" t="s">
        <v>20</v>
      </c>
      <c r="B58" s="3">
        <f>SUM(B49:B57)</f>
        <v>29700</v>
      </c>
      <c r="C58" s="3">
        <f>SUM(C49:C57)</f>
        <v>20125.34</v>
      </c>
      <c r="D58" s="3">
        <f>SUM(D49:D57)</f>
        <v>9900</v>
      </c>
      <c r="E58" s="2"/>
      <c r="F58" s="7"/>
    </row>
    <row r="59" s="11" customFormat="1" ht="12.75"/>
    <row r="60" spans="1:4" s="6" customFormat="1" ht="12.75">
      <c r="A60" s="12" t="s">
        <v>21</v>
      </c>
      <c r="B60"/>
      <c r="C60"/>
      <c r="D60"/>
    </row>
    <row r="61" spans="1:4" s="6" customFormat="1" ht="12.75">
      <c r="A61"/>
      <c r="B61" s="1" t="s">
        <v>22</v>
      </c>
      <c r="C61" s="1" t="s">
        <v>23</v>
      </c>
      <c r="D61" s="1" t="s">
        <v>24</v>
      </c>
    </row>
    <row r="62" spans="1:4" s="6" customFormat="1" ht="12.75">
      <c r="A62" t="s">
        <v>25</v>
      </c>
      <c r="B62" s="2">
        <v>0</v>
      </c>
      <c r="C62" s="2">
        <v>0</v>
      </c>
      <c r="D62" s="2">
        <f>SUM(B62:C62)</f>
        <v>0</v>
      </c>
    </row>
    <row r="63" spans="1:4" s="6" customFormat="1" ht="12.75">
      <c r="A63" t="s">
        <v>26</v>
      </c>
      <c r="B63" s="2">
        <v>0</v>
      </c>
      <c r="C63" s="2">
        <v>0</v>
      </c>
      <c r="D63" s="2">
        <v>0</v>
      </c>
    </row>
    <row r="64" spans="1:4" s="6" customFormat="1" ht="12.75">
      <c r="A64" t="s">
        <v>27</v>
      </c>
      <c r="B64" s="2">
        <v>555.72</v>
      </c>
      <c r="C64" s="2">
        <v>0</v>
      </c>
      <c r="D64" s="2">
        <f>SUM(B64:C64)</f>
        <v>555.72</v>
      </c>
    </row>
    <row r="65" spans="1:4" s="6" customFormat="1" ht="12.75">
      <c r="A65" t="s">
        <v>28</v>
      </c>
      <c r="B65" s="2">
        <v>0</v>
      </c>
      <c r="C65" s="2">
        <v>0</v>
      </c>
      <c r="D65" s="2">
        <f>SUM(B65:C65)</f>
        <v>0</v>
      </c>
    </row>
    <row r="66" spans="1:4" s="6" customFormat="1" ht="12.75">
      <c r="A66" t="s">
        <v>29</v>
      </c>
      <c r="B66" s="2">
        <v>0</v>
      </c>
      <c r="C66" s="2">
        <v>0</v>
      </c>
      <c r="D66" s="2">
        <f>SUM(B66:C66)</f>
        <v>0</v>
      </c>
    </row>
    <row r="67" spans="1:6" s="6" customFormat="1" ht="12.75">
      <c r="A67" t="s">
        <v>30</v>
      </c>
      <c r="B67" s="2">
        <v>0</v>
      </c>
      <c r="C67" s="2">
        <v>0</v>
      </c>
      <c r="D67" s="2">
        <v>0</v>
      </c>
      <c r="F67" s="7"/>
    </row>
    <row r="68" spans="1:4" s="6" customFormat="1" ht="12.75">
      <c r="A68" t="s">
        <v>31</v>
      </c>
      <c r="B68" s="2">
        <v>0</v>
      </c>
      <c r="C68" s="2">
        <v>0</v>
      </c>
      <c r="D68" s="2">
        <f>SUM(B68:C68)</f>
        <v>0</v>
      </c>
    </row>
    <row r="69" spans="1:4" s="6" customFormat="1" ht="12.75">
      <c r="A69" t="s">
        <v>32</v>
      </c>
      <c r="B69" s="2">
        <v>0</v>
      </c>
      <c r="C69" s="2">
        <v>0</v>
      </c>
      <c r="D69" s="2">
        <f>SUM(B69:C69)</f>
        <v>0</v>
      </c>
    </row>
    <row r="70" spans="1:4" s="6" customFormat="1" ht="12.75">
      <c r="A70" t="s">
        <v>33</v>
      </c>
      <c r="B70" s="2">
        <v>11700</v>
      </c>
      <c r="C70" s="2">
        <v>0</v>
      </c>
      <c r="D70" s="2">
        <f>SUM(B70:C70)</f>
        <v>11700</v>
      </c>
    </row>
    <row r="71" spans="1:5" s="6" customFormat="1" ht="12.75">
      <c r="A71"/>
      <c r="B71" s="3">
        <f>SUM(B62:B70)</f>
        <v>12255.72</v>
      </c>
      <c r="C71" s="3">
        <f>SUM(C62:C70)</f>
        <v>0</v>
      </c>
      <c r="D71" s="3">
        <f>SUM(B71:C71)</f>
        <v>12255.72</v>
      </c>
      <c r="E71" s="2"/>
    </row>
    <row r="72" s="13" customFormat="1" ht="12.75"/>
    <row r="73" ht="12.75">
      <c r="A73" s="12" t="s">
        <v>34</v>
      </c>
    </row>
    <row r="74" spans="2:4" ht="12.75">
      <c r="B74" s="1" t="s">
        <v>22</v>
      </c>
      <c r="C74" s="1" t="s">
        <v>23</v>
      </c>
      <c r="D74" s="1" t="s">
        <v>24</v>
      </c>
    </row>
    <row r="75" spans="1:4" ht="12.75">
      <c r="A75" t="s">
        <v>25</v>
      </c>
      <c r="B75" s="2">
        <v>407</v>
      </c>
      <c r="C75" s="2">
        <v>0</v>
      </c>
      <c r="D75" s="2">
        <f aca="true" t="shared" si="1" ref="D75:D84">SUM(B75:C75)</f>
        <v>407</v>
      </c>
    </row>
    <row r="76" spans="1:4" ht="12.75">
      <c r="A76" t="s">
        <v>26</v>
      </c>
      <c r="B76" s="7">
        <v>5000</v>
      </c>
      <c r="C76" s="2">
        <v>0</v>
      </c>
      <c r="D76" s="2">
        <f t="shared" si="1"/>
        <v>5000</v>
      </c>
    </row>
    <row r="77" spans="1:4" ht="12.75">
      <c r="A77" t="s">
        <v>27</v>
      </c>
      <c r="B77" s="7">
        <v>2492.12</v>
      </c>
      <c r="C77" s="2">
        <v>0</v>
      </c>
      <c r="D77" s="2">
        <f t="shared" si="1"/>
        <v>2492.12</v>
      </c>
    </row>
    <row r="78" spans="1:6" ht="12.75">
      <c r="A78" t="s">
        <v>28</v>
      </c>
      <c r="B78" s="7">
        <f>39600+59400</f>
        <v>99000</v>
      </c>
      <c r="C78" s="2">
        <v>0</v>
      </c>
      <c r="D78" s="2">
        <f t="shared" si="1"/>
        <v>99000</v>
      </c>
      <c r="F78" s="2"/>
    </row>
    <row r="79" spans="1:4" ht="12.75">
      <c r="A79" t="s">
        <v>29</v>
      </c>
      <c r="B79" s="7">
        <v>414.63</v>
      </c>
      <c r="C79" s="2">
        <v>0</v>
      </c>
      <c r="D79" s="2">
        <f t="shared" si="1"/>
        <v>414.63</v>
      </c>
    </row>
    <row r="80" spans="1:4" ht="12.75">
      <c r="A80" t="s">
        <v>30</v>
      </c>
      <c r="B80" s="7">
        <v>5400</v>
      </c>
      <c r="C80" s="2">
        <v>0</v>
      </c>
      <c r="D80" s="2">
        <f t="shared" si="1"/>
        <v>5400</v>
      </c>
    </row>
    <row r="81" spans="1:4" ht="12.75">
      <c r="A81" t="s">
        <v>31</v>
      </c>
      <c r="B81" s="7">
        <v>2108</v>
      </c>
      <c r="C81" s="2">
        <v>0</v>
      </c>
      <c r="D81" s="2">
        <f t="shared" si="1"/>
        <v>2108</v>
      </c>
    </row>
    <row r="82" spans="1:4" ht="12.75">
      <c r="A82" t="s">
        <v>32</v>
      </c>
      <c r="B82" s="2">
        <v>2787.99</v>
      </c>
      <c r="C82" s="2">
        <v>0</v>
      </c>
      <c r="D82" s="2">
        <f t="shared" si="1"/>
        <v>2787.99</v>
      </c>
    </row>
    <row r="83" spans="1:4" ht="12.75">
      <c r="A83" t="s">
        <v>33</v>
      </c>
      <c r="B83" s="2">
        <v>0</v>
      </c>
      <c r="C83" s="2">
        <v>0</v>
      </c>
      <c r="D83" s="2">
        <f t="shared" si="1"/>
        <v>0</v>
      </c>
    </row>
    <row r="84" spans="2:6" ht="12.75">
      <c r="B84" s="3">
        <f>SUM(B75:B83)</f>
        <v>117609.74</v>
      </c>
      <c r="C84" s="3">
        <f>SUM(C75:C83)</f>
        <v>0</v>
      </c>
      <c r="D84" s="3">
        <f t="shared" si="1"/>
        <v>117609.74</v>
      </c>
      <c r="E84" s="2"/>
      <c r="F84" s="2"/>
    </row>
    <row r="85" s="13" customFormat="1" ht="12.75"/>
    <row r="86" spans="1:4" s="6" customFormat="1" ht="12.75">
      <c r="A86" s="12" t="s">
        <v>35</v>
      </c>
      <c r="B86"/>
      <c r="C86"/>
      <c r="D86"/>
    </row>
    <row r="87" spans="1:4" s="6" customFormat="1" ht="12.75">
      <c r="A87"/>
      <c r="B87" s="1" t="s">
        <v>22</v>
      </c>
      <c r="C87" s="1" t="s">
        <v>23</v>
      </c>
      <c r="D87" s="1" t="s">
        <v>24</v>
      </c>
    </row>
    <row r="88" spans="1:5" s="6" customFormat="1" ht="12.75">
      <c r="A88" t="s">
        <v>25</v>
      </c>
      <c r="B88" s="2">
        <v>747.25</v>
      </c>
      <c r="C88" s="2">
        <v>0</v>
      </c>
      <c r="D88" s="7">
        <f aca="true" t="shared" si="2" ref="D88:D96">SUM(B88:C88)</f>
        <v>747.25</v>
      </c>
      <c r="E88" s="7"/>
    </row>
    <row r="89" spans="1:4" s="6" customFormat="1" ht="12.75">
      <c r="A89" t="s">
        <v>26</v>
      </c>
      <c r="B89" s="2">
        <v>0</v>
      </c>
      <c r="C89" s="2">
        <v>0</v>
      </c>
      <c r="D89" s="7">
        <f t="shared" si="2"/>
        <v>0</v>
      </c>
    </row>
    <row r="90" spans="1:4" s="6" customFormat="1" ht="12.75">
      <c r="A90" t="s">
        <v>27</v>
      </c>
      <c r="B90" s="2">
        <v>0</v>
      </c>
      <c r="C90" s="2">
        <v>0</v>
      </c>
      <c r="D90" s="7">
        <f t="shared" si="2"/>
        <v>0</v>
      </c>
    </row>
    <row r="91" spans="1:4" s="6" customFormat="1" ht="12.75">
      <c r="A91" t="s">
        <v>28</v>
      </c>
      <c r="B91" s="7">
        <v>38400</v>
      </c>
      <c r="C91" s="2">
        <v>0</v>
      </c>
      <c r="D91" s="7">
        <f t="shared" si="2"/>
        <v>38400</v>
      </c>
    </row>
    <row r="92" spans="1:4" s="6" customFormat="1" ht="12.75">
      <c r="A92" t="s">
        <v>29</v>
      </c>
      <c r="B92" s="2">
        <v>3763.66</v>
      </c>
      <c r="C92" s="2">
        <v>0</v>
      </c>
      <c r="D92" s="7">
        <f t="shared" si="2"/>
        <v>3763.66</v>
      </c>
    </row>
    <row r="93" spans="1:4" s="6" customFormat="1" ht="12.75">
      <c r="A93" t="s">
        <v>30</v>
      </c>
      <c r="B93" s="7">
        <v>21600</v>
      </c>
      <c r="C93" s="2">
        <v>0</v>
      </c>
      <c r="D93" s="7">
        <f t="shared" si="2"/>
        <v>21600</v>
      </c>
    </row>
    <row r="94" spans="1:4" s="6" customFormat="1" ht="12.75">
      <c r="A94" t="s">
        <v>36</v>
      </c>
      <c r="B94" s="2">
        <v>8526.29</v>
      </c>
      <c r="C94" s="2">
        <v>0</v>
      </c>
      <c r="D94" s="7">
        <f t="shared" si="2"/>
        <v>8526.29</v>
      </c>
    </row>
    <row r="95" spans="1:4" s="6" customFormat="1" ht="12.75">
      <c r="A95" t="s">
        <v>32</v>
      </c>
      <c r="B95" s="2">
        <f>13502.09-C95</f>
        <v>13185.130000000001</v>
      </c>
      <c r="C95" s="2">
        <f>316.96</f>
        <v>316.96</v>
      </c>
      <c r="D95" s="7">
        <f t="shared" si="2"/>
        <v>13502.09</v>
      </c>
    </row>
    <row r="96" spans="1:4" s="6" customFormat="1" ht="12.75">
      <c r="A96" t="s">
        <v>33</v>
      </c>
      <c r="B96" s="2">
        <v>0</v>
      </c>
      <c r="C96" s="2">
        <v>0</v>
      </c>
      <c r="D96" s="7">
        <f t="shared" si="2"/>
        <v>0</v>
      </c>
    </row>
    <row r="97" spans="1:5" s="6" customFormat="1" ht="12.75">
      <c r="A97"/>
      <c r="B97" s="3">
        <f>SUM(B88:B96)</f>
        <v>86222.33000000002</v>
      </c>
      <c r="C97" s="3">
        <f>SUM(C88:C96)</f>
        <v>316.96</v>
      </c>
      <c r="D97" s="3">
        <f>SUM(D88:D96)</f>
        <v>86539.29000000001</v>
      </c>
      <c r="E97" s="2"/>
    </row>
    <row r="98" s="13" customFormat="1" ht="12.75"/>
    <row r="99" spans="1:4" s="6" customFormat="1" ht="12.75">
      <c r="A99" s="12" t="s">
        <v>37</v>
      </c>
      <c r="B99"/>
      <c r="C99"/>
      <c r="D99"/>
    </row>
    <row r="100" spans="1:4" s="6" customFormat="1" ht="12.75">
      <c r="A100"/>
      <c r="B100" s="1" t="s">
        <v>22</v>
      </c>
      <c r="C100" s="1" t="s">
        <v>23</v>
      </c>
      <c r="D100" s="1" t="s">
        <v>24</v>
      </c>
    </row>
    <row r="101" spans="1:5" s="6" customFormat="1" ht="12.75">
      <c r="A101" t="s">
        <v>25</v>
      </c>
      <c r="B101" s="2">
        <v>10</v>
      </c>
      <c r="C101" s="2">
        <v>0</v>
      </c>
      <c r="D101" s="7">
        <f aca="true" t="shared" si="3" ref="D101:D109">SUM(B101:C101)</f>
        <v>10</v>
      </c>
      <c r="E101" s="7"/>
    </row>
    <row r="102" spans="1:4" s="6" customFormat="1" ht="12.75">
      <c r="A102" t="s">
        <v>26</v>
      </c>
      <c r="B102" s="2">
        <v>0</v>
      </c>
      <c r="C102" s="2">
        <v>0</v>
      </c>
      <c r="D102" s="7">
        <f t="shared" si="3"/>
        <v>0</v>
      </c>
    </row>
    <row r="103" spans="1:4" s="6" customFormat="1" ht="12.75">
      <c r="A103" t="s">
        <v>27</v>
      </c>
      <c r="B103" s="2">
        <v>0</v>
      </c>
      <c r="C103" s="2">
        <v>0</v>
      </c>
      <c r="D103" s="7">
        <f t="shared" si="3"/>
        <v>0</v>
      </c>
    </row>
    <row r="104" spans="1:4" s="6" customFormat="1" ht="12.75">
      <c r="A104" t="s">
        <v>28</v>
      </c>
      <c r="B104" s="7">
        <v>5400</v>
      </c>
      <c r="C104" s="2">
        <v>0</v>
      </c>
      <c r="D104" s="7">
        <f t="shared" si="3"/>
        <v>5400</v>
      </c>
    </row>
    <row r="105" spans="1:4" s="6" customFormat="1" ht="12.75">
      <c r="A105" t="s">
        <v>29</v>
      </c>
      <c r="B105" s="2">
        <v>866.48</v>
      </c>
      <c r="C105" s="2">
        <v>0</v>
      </c>
      <c r="D105" s="7">
        <f t="shared" si="3"/>
        <v>866.48</v>
      </c>
    </row>
    <row r="106" spans="1:4" s="6" customFormat="1" ht="12.75">
      <c r="A106" t="s">
        <v>30</v>
      </c>
      <c r="B106" s="7">
        <v>9600</v>
      </c>
      <c r="C106" s="2">
        <v>0</v>
      </c>
      <c r="D106" s="7">
        <f t="shared" si="3"/>
        <v>9600</v>
      </c>
    </row>
    <row r="107" spans="1:4" s="6" customFormat="1" ht="12.75">
      <c r="A107" t="s">
        <v>36</v>
      </c>
      <c r="B107" s="2">
        <v>2154</v>
      </c>
      <c r="C107" s="2">
        <v>0</v>
      </c>
      <c r="D107" s="7">
        <f t="shared" si="3"/>
        <v>2154</v>
      </c>
    </row>
    <row r="108" spans="1:4" s="6" customFormat="1" ht="12.75">
      <c r="A108" t="s">
        <v>32</v>
      </c>
      <c r="B108" s="2">
        <v>0</v>
      </c>
      <c r="C108" s="2">
        <v>0</v>
      </c>
      <c r="D108" s="7">
        <f t="shared" si="3"/>
        <v>0</v>
      </c>
    </row>
    <row r="109" spans="1:4" s="6" customFormat="1" ht="12.75">
      <c r="A109" t="s">
        <v>33</v>
      </c>
      <c r="B109" s="2">
        <v>0</v>
      </c>
      <c r="C109" s="2">
        <v>0</v>
      </c>
      <c r="D109" s="7">
        <f t="shared" si="3"/>
        <v>0</v>
      </c>
    </row>
    <row r="110" spans="1:5" s="6" customFormat="1" ht="12.75">
      <c r="A110"/>
      <c r="B110" s="3">
        <f>SUM(B101:B109)</f>
        <v>18030.48</v>
      </c>
      <c r="C110" s="3">
        <f>SUM(C101:C109)</f>
        <v>0</v>
      </c>
      <c r="D110" s="3">
        <f>SUM(D101:D109)</f>
        <v>18030.48</v>
      </c>
      <c r="E110" s="2"/>
    </row>
    <row r="111" ht="12.75">
      <c r="E111" s="2"/>
    </row>
    <row r="112" spans="1:2" ht="12.75">
      <c r="A112" s="1" t="s">
        <v>38</v>
      </c>
      <c r="B112" s="3">
        <f>C12+C23+C34+C47+C58</f>
        <v>278520.62000000005</v>
      </c>
    </row>
    <row r="113" spans="1:4" ht="12.75">
      <c r="A113" s="1" t="s">
        <v>39</v>
      </c>
      <c r="B113" s="3">
        <f>D71+D84+D97+D110</f>
        <v>234435.23</v>
      </c>
      <c r="C113" s="2"/>
      <c r="D113" s="2"/>
    </row>
    <row r="114" spans="1:6" ht="12.75">
      <c r="A114" s="1" t="s">
        <v>40</v>
      </c>
      <c r="B114" s="3">
        <f>B112-B113</f>
        <v>44085.39000000004</v>
      </c>
      <c r="F114" s="2"/>
    </row>
    <row r="116" ht="12.75">
      <c r="F116" s="2"/>
    </row>
    <row r="118" ht="12.75">
      <c r="F118" s="2"/>
    </row>
    <row r="121" ht="12.75">
      <c r="D121" s="2"/>
    </row>
  </sheetData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dcterms:created xsi:type="dcterms:W3CDTF">2003-05-21T21:58:24Z</dcterms:created>
  <dcterms:modified xsi:type="dcterms:W3CDTF">2003-05-21T21:59:52Z</dcterms:modified>
  <cp:category/>
  <cp:version/>
  <cp:contentType/>
  <cp:contentStatus/>
</cp:coreProperties>
</file>